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Instructions" sheetId="1" state="visible" r:id="rId3"/>
    <sheet name="Scoring" sheetId="2" state="visible" r:id="rId4"/>
    <sheet name="Lookup Tables" sheetId="3" state="visible" r:id="rId5"/>
  </sheets>
  <definedNames>
    <definedName function="false" hidden="false" localSheetId="1" name="_xlnm.Print_Area" vbProcedure="false">Scoring!$A$1:$W$19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<sst xmlns="http://schemas.openxmlformats.org/spreadsheetml/2006/main" count="249" uniqueCount="128">
  <si>
    <t xml:space="preserve">Pipeline Health Scoring Model</t>
  </si>
  <si>
    <t xml:space="preserve">Scoring Worksheet  ·  Instructions &amp; Methodology</t>
  </si>
  <si>
    <t xml:space="preserve">WHAT THIS WORKBOOK CONTAINS</t>
  </si>
  <si>
    <t xml:space="preserve">This workbook operationalizes the Pipeline Health Scoring Model. Each opportunity is scored 0–100 across four equally-weighted dimensions. Scores below 50 flag as Red, 50–74 flag as Amber, 75+ flag as Green.</t>
  </si>
  <si>
    <t xml:space="preserve">THE FOUR DIMENSIONS  (25 pts each)</t>
  </si>
  <si>
    <t xml:space="preserve">1  COMPLETENESS (25 pts) — Required CRM fields are populated. Missing fields reduce the score. Fully populated = 25.</t>
  </si>
  <si>
    <t xml:space="preserve">2  ENGAGEMENT (25 pts) — Recency and breadth of buyer-side activity. No activity in 14+ days = 0. Active multi-threaded = 25.</t>
  </si>
  <si>
    <t xml:space="preserve">3  VELOCITY (25 pts) — Stage movement vs. historical benchmarks. Stalled deals lose points. On-pace or ahead = 25.</t>
  </si>
  <si>
    <t xml:space="preserve">4  STAKEHOLDER (25 pts) — Multi-threading coverage. Single contact = low score. Economic buyer + champion + technical = 25.</t>
  </si>
  <si>
    <t xml:space="preserve">HOW TO USE THE SCORING SHEET</t>
  </si>
  <si>
    <t xml:space="preserve">• Input deal data in the blue cells on the 'Scoring' sheet. All other cells are calculated automatically.</t>
  </si>
  <si>
    <t xml:space="preserve">• The score recalculates when you enter or change any input. Green / Amber / Red status updates automatically.</t>
  </si>
  <si>
    <t xml:space="preserve">• Run this weekly. Paste the 'Manager Report' tab output into your pipeline review doc.</t>
  </si>
  <si>
    <t xml:space="preserve">• To add deals: copy rows 10–11 on the Scoring sheet downward. Formulas carry.</t>
  </si>
  <si>
    <t xml:space="preserve">SCORING RULES — COMPLETENESS</t>
  </si>
  <si>
    <t xml:space="preserve">Each required field = 5 pts (5 fields × 5 pts = 25 pts max). Required fields: Close Date, ARR ($), Primary Contact, Next Step, Qualification Stage.</t>
  </si>
  <si>
    <t xml:space="preserve">Field marked Y = 5 pts. Field marked N = 0 pts. Partial credit not available at field level.</t>
  </si>
  <si>
    <t xml:space="preserve">SCORING RULES — ENGAGEMENT</t>
  </si>
  <si>
    <t xml:space="preserve">Days since last buyer-side activity drives this score. 0–7 days = 25 pts. 8–14 days = 15 pts. 15–21 days = 8 pts. 22+ days = 0 pts.</t>
  </si>
  <si>
    <t xml:space="preserve">Bonus: +5 pts if 3+ buyer contacts have been active (capped at 25 total).</t>
  </si>
  <si>
    <t xml:space="preserve">SCORING RULES — VELOCITY</t>
  </si>
  <si>
    <t xml:space="preserve">Benchmark days per stage: SQL 14d, Discovery 21d, Evaluation 28d, Proposal 14d, Commit 7d.</t>
  </si>
  <si>
    <t xml:space="preserve">At or under benchmark = 25 pts. 1–7 days over = 15 pts. 8–14 days over = 8 pts. 15+ days over = 0 pts.</t>
  </si>
  <si>
    <t xml:space="preserve">SCORING RULES — STAKEHOLDER</t>
  </si>
  <si>
    <t xml:space="preserve">Economic Buyer identified = 10 pts. Champion confirmed = 10 pts. Technical Evaluator engaged = 5 pts. 3+ total contacts = bonus pts (capped at 25).</t>
  </si>
  <si>
    <t xml:space="preserve">DISCREPANCY RULE</t>
  </si>
  <si>
    <t xml:space="preserve">Any deal with a Completeness score of 0 is ineligible for forecast inclusion until all required fields are populated.</t>
  </si>
  <si>
    <t xml:space="preserve">Pipeline Health Scoring Model  ·  Weekly Scoring Sheet</t>
  </si>
  <si>
    <t xml:space="preserve">Blue cells = inputs  ·  Black cells = calculated  ·  Refresh weekly before pipeline review</t>
  </si>
  <si>
    <t xml:space="preserve">DEAL / OPPORTUNITY</t>
  </si>
  <si>
    <t xml:space="preserve">COMPLETENESS</t>
  </si>
  <si>
    <t xml:space="preserve">ENGAGEMENT</t>
  </si>
  <si>
    <t xml:space="preserve">VELOCITY</t>
  </si>
  <si>
    <t xml:space="preserve">STAKEHOLDER</t>
  </si>
  <si>
    <t xml:space="preserve">OPPORTUNITY NAME</t>
  </si>
  <si>
    <t xml:space="preserve">OWNER</t>
  </si>
  <si>
    <t xml:space="preserve">ACCOUNT</t>
  </si>
  <si>
    <t xml:space="preserve">ARR ($K)</t>
  </si>
  <si>
    <t xml:space="preserve">Close Date</t>
  </si>
  <si>
    <t xml:space="preserve">ARR $</t>
  </si>
  <si>
    <t xml:space="preserve">Contact</t>
  </si>
  <si>
    <t xml:space="preserve">Next Step</t>
  </si>
  <si>
    <t xml:space="preserve">Qual Stage</t>
  </si>
  <si>
    <t xml:space="preserve">Days Since Activity</t>
  </si>
  <si>
    <t xml:space="preserve">Multi-Threaded (Y/N)</t>
  </si>
  <si>
    <t xml:space="preserve">Current Stage</t>
  </si>
  <si>
    <t xml:space="preserve">Days in Stage</t>
  </si>
  <si>
    <t xml:space="preserve">Econ Buyer (Y/N)</t>
  </si>
  <si>
    <t xml:space="preserve">Champion (Y/N)</t>
  </si>
  <si>
    <t xml:space="preserve">Tech Eval (Y/N)</t>
  </si>
  <si>
    <t xml:space="preserve">TOTAL SCORE</t>
  </si>
  <si>
    <t xml:space="preserve">Y=5 / N=0</t>
  </si>
  <si>
    <t xml:space="preserve">0-7d=25 / 8-14=15 / 15-21=8 / 22+=0</t>
  </si>
  <si>
    <t xml:space="preserve">+5 if Y (max 25)</t>
  </si>
  <si>
    <t xml:space="preserve">SQL/Disc/Eval/Prop/Commit</t>
  </si>
  <si>
    <t xml:space="preserve">≤bench=25 / +1-7=15 / +8-14=8 / +15+=0</t>
  </si>
  <si>
    <t xml:space="preserve">Y=10</t>
  </si>
  <si>
    <t xml:space="preserve">Y=5</t>
  </si>
  <si>
    <t xml:space="preserve">/ 25</t>
  </si>
  <si>
    <t xml:space="preserve">/ 100</t>
  </si>
  <si>
    <t xml:space="preserve">Meridian Healthcare Group</t>
  </si>
  <si>
    <t xml:space="preserve">Sarah Chen</t>
  </si>
  <si>
    <t xml:space="preserve">Meridian Health</t>
  </si>
  <si>
    <t xml:space="preserve">Y</t>
  </si>
  <si>
    <t xml:space="preserve">Evaluation</t>
  </si>
  <si>
    <t xml:space="preserve">N</t>
  </si>
  <si>
    <t xml:space="preserve">Apex Logistics Inc</t>
  </si>
  <si>
    <t xml:space="preserve">Marcus Webb</t>
  </si>
  <si>
    <t xml:space="preserve">Apex Logistics</t>
  </si>
  <si>
    <t xml:space="preserve">Discovery</t>
  </si>
  <si>
    <t xml:space="preserve">Northstar Capital Partners</t>
  </si>
  <si>
    <t xml:space="preserve">Priya Nair</t>
  </si>
  <si>
    <t xml:space="preserve">Northstar Capital</t>
  </si>
  <si>
    <t xml:space="preserve">Proposal</t>
  </si>
  <si>
    <t xml:space="preserve">Redwood Manufacturing Co</t>
  </si>
  <si>
    <t xml:space="preserve">Tom Briggs</t>
  </si>
  <si>
    <t xml:space="preserve">Redwood Mfg</t>
  </si>
  <si>
    <t xml:space="preserve">SQL</t>
  </si>
  <si>
    <t xml:space="preserve">Crestview Media Group</t>
  </si>
  <si>
    <t xml:space="preserve">Crestview Media</t>
  </si>
  <si>
    <t xml:space="preserve">Summit Analytics LLC</t>
  </si>
  <si>
    <t xml:space="preserve">Summit Analytics</t>
  </si>
  <si>
    <t xml:space="preserve">Commit</t>
  </si>
  <si>
    <t xml:space="preserve">Holloway Retail Corp</t>
  </si>
  <si>
    <t xml:space="preserve">Holloway Retail</t>
  </si>
  <si>
    <t xml:space="preserve">Pacific Grove Biotech</t>
  </si>
  <si>
    <t xml:space="preserve">Pacific Grove Bio</t>
  </si>
  <si>
    <t xml:space="preserve">Irongate Solutions</t>
  </si>
  <si>
    <t xml:space="preserve">Blue Ridge Technologies</t>
  </si>
  <si>
    <t xml:space="preserve">Blue Ridge Tech</t>
  </si>
  <si>
    <t xml:space="preserve">Pipeline Health Score — Lookup Tables &amp; Benchmarks</t>
  </si>
  <si>
    <t xml:space="preserve">ENGAGEMENT SCORING</t>
  </si>
  <si>
    <t xml:space="preserve">VELOCITY BENCHMARKS (days)</t>
  </si>
  <si>
    <t xml:space="preserve">Score</t>
  </si>
  <si>
    <t xml:space="preserve">Stage</t>
  </si>
  <si>
    <t xml:space="preserve">Benchmark</t>
  </si>
  <si>
    <t xml:space="preserve">0–7 days</t>
  </si>
  <si>
    <t xml:space="preserve">25</t>
  </si>
  <si>
    <t xml:space="preserve">14</t>
  </si>
  <si>
    <t xml:space="preserve">8–14 days</t>
  </si>
  <si>
    <t xml:space="preserve">15</t>
  </si>
  <si>
    <t xml:space="preserve">21</t>
  </si>
  <si>
    <t xml:space="preserve">15–21 days</t>
  </si>
  <si>
    <t xml:space="preserve">8</t>
  </si>
  <si>
    <t xml:space="preserve">28</t>
  </si>
  <si>
    <t xml:space="preserve">22+ days</t>
  </si>
  <si>
    <t xml:space="preserve">0</t>
  </si>
  <si>
    <t xml:space="preserve">Bonus: Multi-threaded (Y)</t>
  </si>
  <si>
    <t xml:space="preserve">+ 5 (max 25)</t>
  </si>
  <si>
    <t xml:space="preserve">7</t>
  </si>
  <si>
    <t xml:space="preserve">STAKEHOLDER SCORING</t>
  </si>
  <si>
    <t xml:space="preserve">SCORE THRESHOLDS</t>
  </si>
  <si>
    <t xml:space="preserve">Role Identified</t>
  </si>
  <si>
    <t xml:space="preserve">Points</t>
  </si>
  <si>
    <t xml:space="preserve">Score Range</t>
  </si>
  <si>
    <t xml:space="preserve">Status</t>
  </si>
  <si>
    <t xml:space="preserve">Economic Buyer (Y)</t>
  </si>
  <si>
    <t xml:space="preserve">10</t>
  </si>
  <si>
    <t xml:space="preserve">75–100</t>
  </si>
  <si>
    <t xml:space="preserve">🟢  Green — Healthy</t>
  </si>
  <si>
    <t xml:space="preserve">Champion (Y)</t>
  </si>
  <si>
    <t xml:space="preserve">50–74</t>
  </si>
  <si>
    <t xml:space="preserve">🟡  Amber — At Risk</t>
  </si>
  <si>
    <t xml:space="preserve">Technical Evaluator (Y)</t>
  </si>
  <si>
    <t xml:space="preserve">5</t>
  </si>
  <si>
    <t xml:space="preserve">0–49</t>
  </si>
  <si>
    <t xml:space="preserve">🔴  Red — Critical</t>
  </si>
  <si>
    <t xml:space="preserve">Max total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</si>
</sst>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0"/>
    <numFmt numFmtId="166" formatCode="General"/>
  </numFmts>
  <fonts count="2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FFFFFF"/>
      <name val="Arial"/>
      <family val="0"/>
      <charset val="1"/>
    </font>
    <font>
      <sz val="10"/>
      <color rgb="FF928E85"/>
      <name val="Arial"/>
      <family val="0"/>
      <charset val="1"/>
    </font>
    <font>
      <b val="true"/>
      <sz val="9"/>
      <color rgb="FF0066FF"/>
      <name val="Arial"/>
      <family val="0"/>
      <charset val="1"/>
    </font>
    <font>
      <sz val="9"/>
      <color rgb="FF4A4840"/>
      <name val="Arial"/>
      <family val="0"/>
      <charset val="1"/>
    </font>
    <font>
      <b val="true"/>
      <sz val="9"/>
      <color rgb="FF00A86B"/>
      <name val="Arial"/>
      <family val="0"/>
      <charset val="1"/>
    </font>
    <font>
      <b val="true"/>
      <sz val="9"/>
      <color rgb="FF0097A7"/>
      <name val="Arial"/>
      <family val="0"/>
      <charset val="1"/>
    </font>
    <font>
      <b val="true"/>
      <sz val="9"/>
      <color rgb="FFE05C00"/>
      <name val="Arial"/>
      <family val="0"/>
      <charset val="1"/>
    </font>
    <font>
      <b val="true"/>
      <sz val="9"/>
      <color rgb="FFD4006A"/>
      <name val="Arial"/>
      <family val="0"/>
      <charset val="1"/>
    </font>
    <font>
      <b val="true"/>
      <sz val="9"/>
      <color rgb="FFC28B00"/>
      <name val="Arial"/>
      <family val="0"/>
      <charset val="1"/>
    </font>
    <font>
      <b val="true"/>
      <sz val="9"/>
      <color rgb="FF880000"/>
      <name val="Arial"/>
      <family val="0"/>
      <charset val="1"/>
    </font>
    <font>
      <b val="true"/>
      <sz val="14"/>
      <color rgb="FFFFFFFF"/>
      <name val="Arial"/>
      <family val="0"/>
      <charset val="1"/>
    </font>
    <font>
      <sz val="9"/>
      <color rgb="FF928E85"/>
      <name val="Arial"/>
      <family val="0"/>
      <charset val="1"/>
    </font>
    <font>
      <b val="true"/>
      <sz val="8"/>
      <color rgb="FF928E85"/>
      <name val="Arial"/>
      <family val="0"/>
      <charset val="1"/>
    </font>
    <font>
      <b val="true"/>
      <sz val="8"/>
      <color rgb="FF0066FF"/>
      <name val="Arial"/>
      <family val="0"/>
      <charset val="1"/>
    </font>
    <font>
      <b val="true"/>
      <sz val="8"/>
      <color rgb="FF00A86B"/>
      <name val="Arial"/>
      <family val="0"/>
      <charset val="1"/>
    </font>
    <font>
      <b val="true"/>
      <sz val="8"/>
      <color rgb="FFE05C00"/>
      <name val="Arial"/>
      <family val="0"/>
      <charset val="1"/>
    </font>
    <font>
      <b val="true"/>
      <sz val="8"/>
      <color rgb="FF0097A7"/>
      <name val="Arial"/>
      <family val="0"/>
      <charset val="1"/>
    </font>
    <font>
      <b val="true"/>
      <sz val="8"/>
      <color rgb="FF1C1B18"/>
      <name val="Arial"/>
      <family val="0"/>
      <charset val="1"/>
    </font>
    <font>
      <b val="true"/>
      <sz val="8"/>
      <color rgb="FFFFFFFF"/>
      <name val="Arial"/>
      <family val="0"/>
      <charset val="1"/>
    </font>
    <font>
      <i val="true"/>
      <sz val="7"/>
      <color rgb="FF928E85"/>
      <name val="Arial"/>
      <family val="0"/>
      <charset val="1"/>
    </font>
    <font>
      <b val="true"/>
      <sz val="9"/>
      <color rgb="FF1C1B18"/>
      <name val="Arial"/>
      <family val="0"/>
      <charset val="1"/>
    </font>
    <font>
      <sz val="9"/>
      <color rgb="FF1C1B18"/>
      <name val="Arial"/>
      <family val="0"/>
      <charset val="1"/>
    </font>
    <font>
      <sz val="9"/>
      <color rgb="FF0044BB"/>
      <name val="Arial"/>
      <family val="0"/>
      <charset val="1"/>
    </font>
    <font>
      <b val="true"/>
      <sz val="12"/>
      <color rgb="FF1C1B18"/>
      <name val="Arial"/>
      <family val="0"/>
      <charset val="1"/>
    </font>
    <font>
      <b val="true"/>
      <sz val="9"/>
      <color rgb="FFFFFFFF"/>
      <name val="Arial"/>
      <family val="0"/>
      <charset val="1"/>
    </font>
  </fonts>
  <fills count="14">
    <fill>
      <patternFill patternType="none"/>
    </fill>
    <fill>
      <patternFill patternType="gray125"/>
    </fill>
    <fill>
      <patternFill patternType="solid">
        <fgColor rgb="FF1C1B18"/>
        <bgColor rgb="FF2A2A28"/>
      </patternFill>
    </fill>
    <fill>
      <patternFill patternType="solid">
        <fgColor rgb="FFDCEEFF"/>
        <bgColor rgb="FFD4F4F8"/>
      </patternFill>
    </fill>
    <fill>
      <patternFill patternType="solid">
        <fgColor rgb="FFD0F5E8"/>
        <bgColor rgb="FFD4F4F8"/>
      </patternFill>
    </fill>
    <fill>
      <patternFill patternType="solid">
        <fgColor rgb="FFD4F4F8"/>
        <bgColor rgb="FFD0F5E8"/>
      </patternFill>
    </fill>
    <fill>
      <patternFill patternType="solid">
        <fgColor rgb="FFFDE8D8"/>
        <bgColor rgb="FFFDE0EE"/>
      </patternFill>
    </fill>
    <fill>
      <patternFill patternType="solid">
        <fgColor rgb="FFFDE0EE"/>
        <bgColor rgb="FFFDE8D8"/>
      </patternFill>
    </fill>
    <fill>
      <patternFill patternType="solid">
        <fgColor rgb="FFFEF4D0"/>
        <bgColor rgb="FFFDE8D8"/>
      </patternFill>
    </fill>
    <fill>
      <patternFill patternType="solid">
        <fgColor rgb="FFF7F6F3"/>
        <bgColor rgb="FFF2F1EE"/>
      </patternFill>
    </fill>
    <fill>
      <patternFill patternType="solid">
        <fgColor rgb="FFEDECE9"/>
        <bgColor rgb="FFF2F1EE"/>
      </patternFill>
    </fill>
    <fill>
      <patternFill patternType="solid">
        <fgColor rgb="FFF2F1EE"/>
        <bgColor rgb="FFEDECE9"/>
      </patternFill>
    </fill>
    <fill>
      <patternFill patternType="solid">
        <fgColor rgb="FF2A2A28"/>
        <bgColor rgb="FF1C1B18"/>
      </patternFill>
    </fill>
    <fill>
      <patternFill patternType="solid">
        <fgColor rgb="FFFFFFFF"/>
        <bgColor rgb="FFF7F6F3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444040"/>
      </left>
      <right style="thin">
        <color rgb="FF444040"/>
      </right>
      <top style="thin">
        <color rgb="FF444040"/>
      </top>
      <bottom style="thin">
        <color rgb="FF444040"/>
      </bottom>
      <diagonal/>
    </border>
    <border diagonalUp="false" diagonalDown="false">
      <left style="thin">
        <color rgb="FFD0CBC4"/>
      </left>
      <right style="thin">
        <color rgb="FFD0CBC4"/>
      </right>
      <top style="thin">
        <color rgb="FFD0CBC4"/>
      </top>
      <bottom style="thin">
        <color rgb="FFD0CBC4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5" fillId="2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3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8" fillId="4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9" fillId="5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0" fillId="6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1" fillId="7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2" fillId="8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3" fillId="6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4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3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24" fillId="9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5" fillId="9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25" fillId="9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6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25" fillId="9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1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5" fillId="1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25" fillId="1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25" fillId="1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7" fillId="11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8" fillId="12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8" fillId="1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9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9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13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1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3">
    <dxf>
      <font>
        <name val="Arial"/>
        <charset val="1"/>
        <family val="0"/>
        <b val="1"/>
        <color rgb="FF00A86B"/>
        <sz val="9"/>
      </font>
      <fill>
        <patternFill>
          <bgColor rgb="FFD0F5E8"/>
        </patternFill>
      </fill>
    </dxf>
    <dxf>
      <font>
        <name val="Arial"/>
        <charset val="1"/>
        <family val="0"/>
        <b val="1"/>
        <color rgb="FFC28B00"/>
        <sz val="9"/>
      </font>
      <fill>
        <patternFill>
          <bgColor rgb="FFFEF4D0"/>
        </patternFill>
      </fill>
    </dxf>
    <dxf>
      <font>
        <name val="Arial"/>
        <charset val="1"/>
        <family val="0"/>
        <b val="1"/>
        <color rgb="FFD4006A"/>
        <sz val="9"/>
      </font>
      <fill>
        <patternFill>
          <bgColor rgb="FFFDE0EE"/>
        </patternFill>
      </fill>
    </dxf>
  </dxfs>
  <colors>
    <indexedColors>
      <rgbColor rgb="FF000000"/>
      <rgbColor rgb="FFFFFFFF"/>
      <rgbColor rgb="FFD4006A"/>
      <rgbColor rgb="FF00FF00"/>
      <rgbColor rgb="FF0000FF"/>
      <rgbColor rgb="FFFFFF00"/>
      <rgbColor rgb="FFFF00FF"/>
      <rgbColor rgb="FF00FFFF"/>
      <rgbColor rgb="FF880000"/>
      <rgbColor rgb="FF008000"/>
      <rgbColor rgb="FF000080"/>
      <rgbColor rgb="FF808000"/>
      <rgbColor rgb="FF800080"/>
      <rgbColor rgb="FF0097A7"/>
      <rgbColor rgb="FFD0CBC4"/>
      <rgbColor rgb="FF808080"/>
      <rgbColor rgb="FF9999FF"/>
      <rgbColor rgb="FF993366"/>
      <rgbColor rgb="FFFEF4D0"/>
      <rgbColor rgb="FFD4F4F8"/>
      <rgbColor rgb="FF660066"/>
      <rgbColor rgb="FFFF8080"/>
      <rgbColor rgb="FF0066FF"/>
      <rgbColor rgb="FFEDECE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0F5E8"/>
      <rgbColor rgb="FFDCEEFF"/>
      <rgbColor rgb="FFFDE8D8"/>
      <rgbColor rgb="FFF2F1EE"/>
      <rgbColor rgb="FFF7F6F3"/>
      <rgbColor rgb="FFCC99FF"/>
      <rgbColor rgb="FFFDE0EE"/>
      <rgbColor rgb="FF3366FF"/>
      <rgbColor rgb="FF33CCCC"/>
      <rgbColor rgb="FF99CC00"/>
      <rgbColor rgb="FFFFCC00"/>
      <rgbColor rgb="FFC28B00"/>
      <rgbColor rgb="FFE05C00"/>
      <rgbColor rgb="FF4A4840"/>
      <rgbColor rgb="FF928E85"/>
      <rgbColor rgb="FF0044BB"/>
      <rgbColor rgb="FF00A86B"/>
      <rgbColor rgb="FF003300"/>
      <rgbColor rgb="FF1C1B18"/>
      <rgbColor rgb="FF993300"/>
      <rgbColor rgb="FF993366"/>
      <rgbColor rgb="FF444040"/>
      <rgbColor rgb="FF2A2A28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0066FF"/>
    <pageSetUpPr fitToPage="false"/>
  </sheetPr>
  <dimension ref="A1:C5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55"/>
    <col collapsed="false" customWidth="true" hidden="false" outlineLevel="0" max="3" min="3" style="0" width="3"/>
  </cols>
  <sheetData>
    <row r="1" customFormat="false" ht="18" hidden="false" customHeight="true" outlineLevel="0" collapsed="false"/>
    <row r="2" customFormat="false" ht="7.5" hidden="false" customHeight="true" outlineLevel="0" collapsed="false">
      <c r="A2" s="1"/>
      <c r="B2" s="1"/>
      <c r="C2" s="1"/>
    </row>
    <row r="3" customFormat="false" ht="27.75" hidden="false" customHeight="true" outlineLevel="0" collapsed="false">
      <c r="A3" s="1"/>
      <c r="B3" s="2" t="s">
        <v>0</v>
      </c>
      <c r="C3" s="1"/>
    </row>
    <row r="4" customFormat="false" ht="18" hidden="false" customHeight="true" outlineLevel="0" collapsed="false">
      <c r="A4" s="1"/>
      <c r="B4" s="3" t="s">
        <v>1</v>
      </c>
      <c r="C4" s="1"/>
    </row>
    <row r="5" customFormat="false" ht="7.5" hidden="false" customHeight="true" outlineLevel="0" collapsed="false">
      <c r="A5" s="1"/>
      <c r="B5" s="1"/>
      <c r="C5" s="1"/>
    </row>
    <row r="6" customFormat="false" ht="7.5" hidden="false" customHeight="true" outlineLevel="0" collapsed="false">
      <c r="A6" s="1"/>
      <c r="B6" s="1"/>
      <c r="C6" s="1"/>
    </row>
    <row r="7" customFormat="false" ht="18" hidden="false" customHeight="true" outlineLevel="0" collapsed="false"/>
    <row r="8" customFormat="false" ht="19.5" hidden="false" customHeight="true" outlineLevel="0" collapsed="false">
      <c r="B8" s="4" t="s">
        <v>2</v>
      </c>
    </row>
    <row r="9" customFormat="false" ht="30" hidden="false" customHeight="true" outlineLevel="0" collapsed="false">
      <c r="B9" s="5" t="s">
        <v>3</v>
      </c>
    </row>
    <row r="10" customFormat="false" ht="18" hidden="false" customHeight="true" outlineLevel="0" collapsed="false"/>
    <row r="11" customFormat="false" ht="19.5" hidden="false" customHeight="true" outlineLevel="0" collapsed="false">
      <c r="B11" s="6" t="s">
        <v>4</v>
      </c>
    </row>
    <row r="12" customFormat="false" ht="30" hidden="false" customHeight="true" outlineLevel="0" collapsed="false">
      <c r="B12" s="5" t="s">
        <v>5</v>
      </c>
    </row>
    <row r="13" customFormat="false" ht="30" hidden="false" customHeight="true" outlineLevel="0" collapsed="false">
      <c r="B13" s="5" t="s">
        <v>6</v>
      </c>
    </row>
    <row r="14" customFormat="false" ht="30" hidden="false" customHeight="true" outlineLevel="0" collapsed="false">
      <c r="B14" s="5" t="s">
        <v>7</v>
      </c>
    </row>
    <row r="15" customFormat="false" ht="30" hidden="false" customHeight="true" outlineLevel="0" collapsed="false">
      <c r="B15" s="5" t="s">
        <v>8</v>
      </c>
    </row>
    <row r="16" customFormat="false" ht="18" hidden="false" customHeight="true" outlineLevel="0" collapsed="false"/>
    <row r="17" customFormat="false" ht="19.5" hidden="false" customHeight="true" outlineLevel="0" collapsed="false">
      <c r="B17" s="7" t="s">
        <v>9</v>
      </c>
    </row>
    <row r="18" customFormat="false" ht="30" hidden="false" customHeight="true" outlineLevel="0" collapsed="false">
      <c r="B18" s="5" t="s">
        <v>10</v>
      </c>
    </row>
    <row r="19" customFormat="false" ht="30" hidden="false" customHeight="true" outlineLevel="0" collapsed="false">
      <c r="B19" s="5" t="s">
        <v>11</v>
      </c>
    </row>
    <row r="20" customFormat="false" ht="30" hidden="false" customHeight="true" outlineLevel="0" collapsed="false">
      <c r="B20" s="5" t="s">
        <v>12</v>
      </c>
    </row>
    <row r="21" customFormat="false" ht="30" hidden="false" customHeight="true" outlineLevel="0" collapsed="false">
      <c r="B21" s="5" t="s">
        <v>13</v>
      </c>
    </row>
    <row r="22" customFormat="false" ht="18" hidden="false" customHeight="true" outlineLevel="0" collapsed="false"/>
    <row r="23" customFormat="false" ht="19.5" hidden="false" customHeight="true" outlineLevel="0" collapsed="false">
      <c r="B23" s="8" t="s">
        <v>14</v>
      </c>
    </row>
    <row r="24" customFormat="false" ht="30" hidden="false" customHeight="true" outlineLevel="0" collapsed="false">
      <c r="B24" s="5" t="s">
        <v>15</v>
      </c>
    </row>
    <row r="25" customFormat="false" ht="30" hidden="false" customHeight="true" outlineLevel="0" collapsed="false">
      <c r="B25" s="5" t="s">
        <v>16</v>
      </c>
    </row>
    <row r="26" customFormat="false" ht="18" hidden="false" customHeight="true" outlineLevel="0" collapsed="false"/>
    <row r="27" customFormat="false" ht="19.5" hidden="false" customHeight="true" outlineLevel="0" collapsed="false">
      <c r="B27" s="9" t="s">
        <v>17</v>
      </c>
    </row>
    <row r="28" customFormat="false" ht="30" hidden="false" customHeight="true" outlineLevel="0" collapsed="false">
      <c r="B28" s="5" t="s">
        <v>18</v>
      </c>
    </row>
    <row r="29" customFormat="false" ht="30" hidden="false" customHeight="true" outlineLevel="0" collapsed="false">
      <c r="B29" s="5" t="s">
        <v>19</v>
      </c>
    </row>
    <row r="30" customFormat="false" ht="18" hidden="false" customHeight="true" outlineLevel="0" collapsed="false"/>
    <row r="31" customFormat="false" ht="19.5" hidden="false" customHeight="true" outlineLevel="0" collapsed="false">
      <c r="B31" s="10" t="s">
        <v>20</v>
      </c>
    </row>
    <row r="32" customFormat="false" ht="30" hidden="false" customHeight="true" outlineLevel="0" collapsed="false">
      <c r="B32" s="5" t="s">
        <v>21</v>
      </c>
    </row>
    <row r="33" customFormat="false" ht="30" hidden="false" customHeight="true" outlineLevel="0" collapsed="false">
      <c r="B33" s="5" t="s">
        <v>22</v>
      </c>
    </row>
    <row r="34" customFormat="false" ht="18" hidden="false" customHeight="true" outlineLevel="0" collapsed="false"/>
    <row r="35" customFormat="false" ht="19.5" hidden="false" customHeight="true" outlineLevel="0" collapsed="false">
      <c r="B35" s="7" t="s">
        <v>23</v>
      </c>
    </row>
    <row r="36" customFormat="false" ht="30" hidden="false" customHeight="true" outlineLevel="0" collapsed="false">
      <c r="B36" s="5" t="s">
        <v>24</v>
      </c>
    </row>
    <row r="37" customFormat="false" ht="18" hidden="false" customHeight="true" outlineLevel="0" collapsed="false"/>
    <row r="38" customFormat="false" ht="19.5" hidden="false" customHeight="true" outlineLevel="0" collapsed="false">
      <c r="B38" s="11" t="s">
        <v>25</v>
      </c>
    </row>
    <row r="39" customFormat="false" ht="30" hidden="false" customHeight="true" outlineLevel="0" collapsed="false">
      <c r="B39" s="5" t="s">
        <v>26</v>
      </c>
    </row>
    <row r="40" customFormat="false" ht="18" hidden="false" customHeight="true" outlineLevel="0" collapsed="false"/>
    <row r="41" customFormat="false" ht="18" hidden="false" customHeight="true" outlineLevel="0" collapsed="false"/>
    <row r="42" customFormat="false" ht="18" hidden="false" customHeight="true" outlineLevel="0" collapsed="false"/>
    <row r="43" customFormat="false" ht="18" hidden="false" customHeight="true" outlineLevel="0" collapsed="false"/>
    <row r="44" customFormat="false" ht="18" hidden="false" customHeight="true" outlineLevel="0" collapsed="false"/>
    <row r="45" customFormat="false" ht="18" hidden="false" customHeight="true" outlineLevel="0" collapsed="false"/>
    <row r="46" customFormat="false" ht="18" hidden="false" customHeight="true" outlineLevel="0" collapsed="false"/>
    <row r="47" customFormat="false" ht="18" hidden="false" customHeight="true" outlineLevel="0" collapsed="false"/>
    <row r="48" customFormat="false" ht="18" hidden="false" customHeight="true" outlineLevel="0" collapsed="false"/>
    <row r="49" customFormat="false" ht="18" hidden="false" customHeight="true" outlineLevel="0" collapsed="false"/>
    <row r="50" customFormat="false" ht="18" hidden="false" customHeight="true" outlineLevel="0" collapsed="false"/>
    <row r="51" customFormat="false" ht="18" hidden="false" customHeight="true" outlineLevel="0" collapsed="false"/>
    <row r="52" customFormat="false" ht="18" hidden="false" customHeight="true" outlineLevel="0" collapsed="false"/>
    <row r="53" customFormat="false" ht="18" hidden="false" customHeight="true" outlineLevel="0" collapsed="false"/>
    <row r="54" customFormat="false" ht="18" hidden="false" customHeight="true" outlineLevel="0" collapsed="false"/>
    <row r="55" customFormat="false" ht="18" hidden="false" customHeight="true" outlineLevel="0" collapsed="false"/>
    <row r="56" customFormat="false" ht="18" hidden="false" customHeight="true" outlineLevel="0" collapsed="false"/>
    <row r="57" customFormat="false" ht="18" hidden="false" customHeight="true" outlineLevel="0" collapsed="false"/>
    <row r="58" customFormat="false" ht="18" hidden="false" customHeight="true" outlineLevel="0" collapsed="false"/>
    <row r="59" customFormat="false" ht="18" hidden="false" customHeight="true" outlineLevel="0" collapsed="false"/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00A86B"/>
    <pageSetUpPr fitToPage="false"/>
  </sheetPr>
  <dimension ref="A2:W18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8" topLeftCell="A9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22"/>
    <col collapsed="false" customWidth="true" hidden="false" outlineLevel="0" max="3" min="3" style="0" width="14"/>
    <col collapsed="false" customWidth="true" hidden="false" outlineLevel="0" max="4" min="4" style="0" width="16"/>
    <col collapsed="false" customWidth="true" hidden="false" outlineLevel="0" max="5" min="5" style="0" width="12"/>
    <col collapsed="false" customWidth="true" hidden="false" outlineLevel="0" max="10" min="6" style="0" width="5"/>
    <col collapsed="false" customWidth="true" hidden="false" outlineLevel="0" max="11" min="11" style="0" width="12"/>
    <col collapsed="false" customWidth="true" hidden="false" outlineLevel="0" max="12" min="12" style="0" width="5"/>
    <col collapsed="false" customWidth="true" hidden="false" outlineLevel="0" max="14" min="13" style="0" width="14"/>
    <col collapsed="false" customWidth="true" hidden="false" outlineLevel="0" max="17" min="15" style="0" width="5"/>
    <col collapsed="false" customWidth="true" hidden="false" outlineLevel="0" max="21" min="18" style="0" width="10"/>
    <col collapsed="false" customWidth="true" hidden="false" outlineLevel="0" max="22" min="22" style="0" width="14"/>
    <col collapsed="false" customWidth="true" hidden="false" outlineLevel="0" max="23" min="23" style="0" width="3"/>
  </cols>
  <sheetData>
    <row r="2" customFormat="false" ht="7.5" hidden="false" customHeight="tru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customFormat="false" ht="25.5" hidden="false" customHeight="true" outlineLevel="0" collapsed="false">
      <c r="A3" s="1"/>
      <c r="B3" s="12" t="s">
        <v>27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"/>
    </row>
    <row r="4" customFormat="false" ht="15.75" hidden="false" customHeight="true" outlineLevel="0" collapsed="false">
      <c r="A4" s="1"/>
      <c r="B4" s="13" t="s">
        <v>28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"/>
    </row>
    <row r="5" customFormat="false" ht="7.5" hidden="false" customHeight="true" outlineLevel="0" collapsed="false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customFormat="false" ht="19.5" hidden="false" customHeight="true" outlineLevel="0" collapsed="false">
      <c r="B6" s="14" t="s">
        <v>29</v>
      </c>
      <c r="F6" s="15" t="s">
        <v>30</v>
      </c>
      <c r="G6" s="15"/>
      <c r="H6" s="15"/>
      <c r="I6" s="15"/>
      <c r="J6" s="15"/>
      <c r="K6" s="16" t="s">
        <v>31</v>
      </c>
      <c r="L6" s="16"/>
      <c r="M6" s="17" t="s">
        <v>32</v>
      </c>
      <c r="N6" s="17"/>
      <c r="O6" s="18" t="s">
        <v>33</v>
      </c>
      <c r="P6" s="18"/>
      <c r="Q6" s="18"/>
      <c r="R6" s="1"/>
      <c r="S6" s="1"/>
      <c r="T6" s="1"/>
      <c r="U6" s="1"/>
      <c r="V6" s="1"/>
    </row>
    <row r="7" customFormat="false" ht="19.5" hidden="false" customHeight="true" outlineLevel="0" collapsed="false">
      <c r="B7" s="19" t="s">
        <v>34</v>
      </c>
      <c r="C7" s="19" t="s">
        <v>35</v>
      </c>
      <c r="D7" s="19" t="s">
        <v>36</v>
      </c>
      <c r="E7" s="19" t="s">
        <v>37</v>
      </c>
      <c r="F7" s="20" t="s">
        <v>38</v>
      </c>
      <c r="G7" s="20" t="s">
        <v>39</v>
      </c>
      <c r="H7" s="20" t="s">
        <v>40</v>
      </c>
      <c r="I7" s="20" t="s">
        <v>41</v>
      </c>
      <c r="J7" s="20" t="s">
        <v>42</v>
      </c>
      <c r="K7" s="21" t="s">
        <v>43</v>
      </c>
      <c r="L7" s="21" t="s">
        <v>44</v>
      </c>
      <c r="M7" s="22" t="s">
        <v>45</v>
      </c>
      <c r="N7" s="22" t="s">
        <v>46</v>
      </c>
      <c r="O7" s="23" t="s">
        <v>47</v>
      </c>
      <c r="P7" s="23" t="s">
        <v>48</v>
      </c>
      <c r="Q7" s="23" t="s">
        <v>49</v>
      </c>
      <c r="R7" s="24" t="s">
        <v>30</v>
      </c>
      <c r="S7" s="24" t="s">
        <v>31</v>
      </c>
      <c r="T7" s="24" t="s">
        <v>32</v>
      </c>
      <c r="U7" s="24" t="s">
        <v>33</v>
      </c>
      <c r="V7" s="24" t="s">
        <v>50</v>
      </c>
    </row>
    <row r="8" customFormat="false" ht="27.75" hidden="false" customHeight="true" outlineLevel="0" collapsed="false">
      <c r="F8" s="25" t="s">
        <v>51</v>
      </c>
      <c r="G8" s="25" t="s">
        <v>51</v>
      </c>
      <c r="H8" s="25" t="s">
        <v>51</v>
      </c>
      <c r="I8" s="25" t="s">
        <v>51</v>
      </c>
      <c r="J8" s="25" t="s">
        <v>51</v>
      </c>
      <c r="K8" s="25" t="s">
        <v>52</v>
      </c>
      <c r="L8" s="25" t="s">
        <v>53</v>
      </c>
      <c r="M8" s="25" t="s">
        <v>54</v>
      </c>
      <c r="N8" s="25" t="s">
        <v>55</v>
      </c>
      <c r="O8" s="25" t="s">
        <v>56</v>
      </c>
      <c r="P8" s="25" t="s">
        <v>56</v>
      </c>
      <c r="Q8" s="25" t="s">
        <v>57</v>
      </c>
      <c r="R8" s="25" t="s">
        <v>58</v>
      </c>
      <c r="S8" s="25" t="s">
        <v>58</v>
      </c>
      <c r="T8" s="25" t="s">
        <v>58</v>
      </c>
      <c r="U8" s="25" t="s">
        <v>58</v>
      </c>
      <c r="V8" s="25" t="s">
        <v>59</v>
      </c>
    </row>
    <row r="9" customFormat="false" ht="21.75" hidden="false" customHeight="true" outlineLevel="0" collapsed="false">
      <c r="B9" s="26" t="s">
        <v>60</v>
      </c>
      <c r="C9" s="27" t="s">
        <v>61</v>
      </c>
      <c r="D9" s="27" t="s">
        <v>62</v>
      </c>
      <c r="E9" s="28" t="n">
        <v>320</v>
      </c>
      <c r="F9" s="29" t="s">
        <v>63</v>
      </c>
      <c r="G9" s="29" t="s">
        <v>63</v>
      </c>
      <c r="H9" s="29" t="s">
        <v>63</v>
      </c>
      <c r="I9" s="29" t="s">
        <v>63</v>
      </c>
      <c r="J9" s="29" t="s">
        <v>63</v>
      </c>
      <c r="K9" s="29" t="n">
        <v>4</v>
      </c>
      <c r="L9" s="29" t="s">
        <v>63</v>
      </c>
      <c r="M9" s="29" t="s">
        <v>64</v>
      </c>
      <c r="N9" s="29" t="n">
        <v>18</v>
      </c>
      <c r="O9" s="29" t="s">
        <v>63</v>
      </c>
      <c r="P9" s="29" t="s">
        <v>63</v>
      </c>
      <c r="Q9" s="29" t="s">
        <v>65</v>
      </c>
      <c r="R9" s="30" t="n">
        <f aca="false">IF(F9="Y",5,0)+IF(G9="Y",5,0)+IF(H9="Y",5,0)+IF(I9="Y",5,0)+IF(J9="Y",5,0)</f>
        <v>25</v>
      </c>
      <c r="S9" s="30" t="n">
        <f aca="false">MIN(25,IF(K9&lt;=7,25,IF(K9&lt;=14,15,IF(K9&lt;=21,8,0)))+IF(L9="Y",5,0))</f>
        <v>25</v>
      </c>
      <c r="T9" s="30" t="n">
        <f aca="false">IF((N9-(IF(M9="SQL",14,IF(M9="Discovery",21,IF(M9="Evaluation",28,IF(M9="Proposal",14,IF(M9="Commit",7,21)))))))&lt;=0,25,IF((N9-(IF(M9="SQL",14,IF(M9="Discovery",21,IF(M9="Evaluation",28,IF(M9="Proposal",14,IF(M9="Commit",7,21)))))))&lt;=7,15,IF((N9-(IF(M9="SQL",14,IF(M9="Discovery",21,IF(M9="Evaluation",28,IF(M9="Proposal",14,IF(M9="Commit",7,21)))))))&lt;=14,8,0)))</f>
        <v>25</v>
      </c>
      <c r="U9" s="30" t="n">
        <f aca="false">MIN(25,IF(O9="Y",10,0)+IF(P9="Y",10,0)+IF(Q9="Y",5,0))</f>
        <v>20</v>
      </c>
      <c r="V9" s="30" t="n">
        <f aca="false">R9+S9+T9+U9</f>
        <v>95</v>
      </c>
    </row>
    <row r="10" customFormat="false" ht="21.75" hidden="false" customHeight="true" outlineLevel="0" collapsed="false">
      <c r="B10" s="31" t="s">
        <v>66</v>
      </c>
      <c r="C10" s="32" t="s">
        <v>67</v>
      </c>
      <c r="D10" s="32" t="s">
        <v>68</v>
      </c>
      <c r="E10" s="33" t="n">
        <v>185</v>
      </c>
      <c r="F10" s="29" t="s">
        <v>63</v>
      </c>
      <c r="G10" s="29" t="s">
        <v>63</v>
      </c>
      <c r="H10" s="29" t="s">
        <v>63</v>
      </c>
      <c r="I10" s="29" t="s">
        <v>65</v>
      </c>
      <c r="J10" s="29" t="s">
        <v>63</v>
      </c>
      <c r="K10" s="29" t="n">
        <v>11</v>
      </c>
      <c r="L10" s="29" t="s">
        <v>65</v>
      </c>
      <c r="M10" s="29" t="s">
        <v>69</v>
      </c>
      <c r="N10" s="29" t="n">
        <v>22</v>
      </c>
      <c r="O10" s="29" t="s">
        <v>63</v>
      </c>
      <c r="P10" s="29" t="s">
        <v>65</v>
      </c>
      <c r="Q10" s="29" t="s">
        <v>65</v>
      </c>
      <c r="R10" s="34" t="n">
        <f aca="false">IF(F10="Y",5,0)+IF(G10="Y",5,0)+IF(H10="Y",5,0)+IF(I10="Y",5,0)+IF(J10="Y",5,0)</f>
        <v>20</v>
      </c>
      <c r="S10" s="34" t="n">
        <f aca="false">MIN(25,IF(K10&lt;=7,25,IF(K10&lt;=14,15,IF(K10&lt;=21,8,0)))+IF(L10="Y",5,0))</f>
        <v>15</v>
      </c>
      <c r="T10" s="34" t="n">
        <f aca="false">IF((N10-(IF(M10="SQL",14,IF(M10="Discovery",21,IF(M10="Evaluation",28,IF(M10="Proposal",14,IF(M10="Commit",7,21)))))))&lt;=0,25,IF((N10-(IF(M10="SQL",14,IF(M10="Discovery",21,IF(M10="Evaluation",28,IF(M10="Proposal",14,IF(M10="Commit",7,21)))))))&lt;=7,15,IF((N10-(IF(M10="SQL",14,IF(M10="Discovery",21,IF(M10="Evaluation",28,IF(M10="Proposal",14,IF(M10="Commit",7,21)))))))&lt;=14,8,0)))</f>
        <v>15</v>
      </c>
      <c r="U10" s="34" t="n">
        <f aca="false">MIN(25,IF(O10="Y",10,0)+IF(P10="Y",10,0)+IF(Q10="Y",5,0))</f>
        <v>10</v>
      </c>
      <c r="V10" s="34" t="n">
        <f aca="false">R10+S10+T10+U10</f>
        <v>60</v>
      </c>
    </row>
    <row r="11" customFormat="false" ht="21.75" hidden="false" customHeight="true" outlineLevel="0" collapsed="false">
      <c r="B11" s="26" t="s">
        <v>70</v>
      </c>
      <c r="C11" s="27" t="s">
        <v>71</v>
      </c>
      <c r="D11" s="27" t="s">
        <v>72</v>
      </c>
      <c r="E11" s="28" t="n">
        <v>540</v>
      </c>
      <c r="F11" s="29" t="s">
        <v>63</v>
      </c>
      <c r="G11" s="29" t="s">
        <v>63</v>
      </c>
      <c r="H11" s="29" t="s">
        <v>63</v>
      </c>
      <c r="I11" s="29" t="s">
        <v>63</v>
      </c>
      <c r="J11" s="29" t="s">
        <v>63</v>
      </c>
      <c r="K11" s="29" t="n">
        <v>2</v>
      </c>
      <c r="L11" s="29" t="s">
        <v>63</v>
      </c>
      <c r="M11" s="29" t="s">
        <v>73</v>
      </c>
      <c r="N11" s="29" t="n">
        <v>8</v>
      </c>
      <c r="O11" s="29" t="s">
        <v>63</v>
      </c>
      <c r="P11" s="29" t="s">
        <v>63</v>
      </c>
      <c r="Q11" s="29" t="s">
        <v>63</v>
      </c>
      <c r="R11" s="30" t="n">
        <f aca="false">IF(F11="Y",5,0)+IF(G11="Y",5,0)+IF(H11="Y",5,0)+IF(I11="Y",5,0)+IF(J11="Y",5,0)</f>
        <v>25</v>
      </c>
      <c r="S11" s="30" t="n">
        <f aca="false">MIN(25,IF(K11&lt;=7,25,IF(K11&lt;=14,15,IF(K11&lt;=21,8,0)))+IF(L11="Y",5,0))</f>
        <v>25</v>
      </c>
      <c r="T11" s="30" t="n">
        <f aca="false">IF((N11-(IF(M11="SQL",14,IF(M11="Discovery",21,IF(M11="Evaluation",28,IF(M11="Proposal",14,IF(M11="Commit",7,21)))))))&lt;=0,25,IF((N11-(IF(M11="SQL",14,IF(M11="Discovery",21,IF(M11="Evaluation",28,IF(M11="Proposal",14,IF(M11="Commit",7,21)))))))&lt;=7,15,IF((N11-(IF(M11="SQL",14,IF(M11="Discovery",21,IF(M11="Evaluation",28,IF(M11="Proposal",14,IF(M11="Commit",7,21)))))))&lt;=14,8,0)))</f>
        <v>25</v>
      </c>
      <c r="U11" s="30" t="n">
        <f aca="false">MIN(25,IF(O11="Y",10,0)+IF(P11="Y",10,0)+IF(Q11="Y",5,0))</f>
        <v>25</v>
      </c>
      <c r="V11" s="30" t="n">
        <f aca="false">R11+S11+T11+U11</f>
        <v>100</v>
      </c>
    </row>
    <row r="12" customFormat="false" ht="21.75" hidden="false" customHeight="true" outlineLevel="0" collapsed="false">
      <c r="B12" s="31" t="s">
        <v>74</v>
      </c>
      <c r="C12" s="32" t="s">
        <v>75</v>
      </c>
      <c r="D12" s="32" t="s">
        <v>76</v>
      </c>
      <c r="E12" s="33" t="n">
        <v>210</v>
      </c>
      <c r="F12" s="29" t="s">
        <v>63</v>
      </c>
      <c r="G12" s="29" t="s">
        <v>63</v>
      </c>
      <c r="H12" s="29" t="s">
        <v>65</v>
      </c>
      <c r="I12" s="29" t="s">
        <v>65</v>
      </c>
      <c r="J12" s="29" t="s">
        <v>63</v>
      </c>
      <c r="K12" s="29" t="n">
        <v>19</v>
      </c>
      <c r="L12" s="29" t="s">
        <v>65</v>
      </c>
      <c r="M12" s="29" t="s">
        <v>77</v>
      </c>
      <c r="N12" s="29" t="n">
        <v>31</v>
      </c>
      <c r="O12" s="29" t="s">
        <v>65</v>
      </c>
      <c r="P12" s="29" t="s">
        <v>65</v>
      </c>
      <c r="Q12" s="29" t="s">
        <v>65</v>
      </c>
      <c r="R12" s="34" t="n">
        <f aca="false">IF(F12="Y",5,0)+IF(G12="Y",5,0)+IF(H12="Y",5,0)+IF(I12="Y",5,0)+IF(J12="Y",5,0)</f>
        <v>15</v>
      </c>
      <c r="S12" s="34" t="n">
        <f aca="false">MIN(25,IF(K12&lt;=7,25,IF(K12&lt;=14,15,IF(K12&lt;=21,8,0)))+IF(L12="Y",5,0))</f>
        <v>8</v>
      </c>
      <c r="T12" s="34" t="n">
        <f aca="false">IF((N12-(IF(M12="SQL",14,IF(M12="Discovery",21,IF(M12="Evaluation",28,IF(M12="Proposal",14,IF(M12="Commit",7,21)))))))&lt;=0,25,IF((N12-(IF(M12="SQL",14,IF(M12="Discovery",21,IF(M12="Evaluation",28,IF(M12="Proposal",14,IF(M12="Commit",7,21)))))))&lt;=7,15,IF((N12-(IF(M12="SQL",14,IF(M12="Discovery",21,IF(M12="Evaluation",28,IF(M12="Proposal",14,IF(M12="Commit",7,21)))))))&lt;=14,8,0)))</f>
        <v>0</v>
      </c>
      <c r="U12" s="34" t="n">
        <f aca="false">MIN(25,IF(O12="Y",10,0)+IF(P12="Y",10,0)+IF(Q12="Y",5,0))</f>
        <v>0</v>
      </c>
      <c r="V12" s="34" t="n">
        <f aca="false">R12+S12+T12+U12</f>
        <v>23</v>
      </c>
    </row>
    <row r="13" customFormat="false" ht="21.75" hidden="false" customHeight="true" outlineLevel="0" collapsed="false">
      <c r="B13" s="26" t="s">
        <v>78</v>
      </c>
      <c r="C13" s="27" t="s">
        <v>61</v>
      </c>
      <c r="D13" s="27" t="s">
        <v>79</v>
      </c>
      <c r="E13" s="28" t="n">
        <v>95</v>
      </c>
      <c r="F13" s="29" t="s">
        <v>63</v>
      </c>
      <c r="G13" s="29" t="s">
        <v>63</v>
      </c>
      <c r="H13" s="29" t="s">
        <v>63</v>
      </c>
      <c r="I13" s="29" t="s">
        <v>63</v>
      </c>
      <c r="J13" s="29" t="s">
        <v>65</v>
      </c>
      <c r="K13" s="29" t="n">
        <v>7</v>
      </c>
      <c r="L13" s="29" t="s">
        <v>63</v>
      </c>
      <c r="M13" s="29" t="s">
        <v>69</v>
      </c>
      <c r="N13" s="29" t="n">
        <v>14</v>
      </c>
      <c r="O13" s="29" t="s">
        <v>63</v>
      </c>
      <c r="P13" s="29" t="s">
        <v>63</v>
      </c>
      <c r="Q13" s="29" t="s">
        <v>65</v>
      </c>
      <c r="R13" s="30" t="n">
        <f aca="false">IF(F13="Y",5,0)+IF(G13="Y",5,0)+IF(H13="Y",5,0)+IF(I13="Y",5,0)+IF(J13="Y",5,0)</f>
        <v>20</v>
      </c>
      <c r="S13" s="30" t="n">
        <f aca="false">MIN(25,IF(K13&lt;=7,25,IF(K13&lt;=14,15,IF(K13&lt;=21,8,0)))+IF(L13="Y",5,0))</f>
        <v>25</v>
      </c>
      <c r="T13" s="30" t="n">
        <f aca="false">IF((N13-(IF(M13="SQL",14,IF(M13="Discovery",21,IF(M13="Evaluation",28,IF(M13="Proposal",14,IF(M13="Commit",7,21)))))))&lt;=0,25,IF((N13-(IF(M13="SQL",14,IF(M13="Discovery",21,IF(M13="Evaluation",28,IF(M13="Proposal",14,IF(M13="Commit",7,21)))))))&lt;=7,15,IF((N13-(IF(M13="SQL",14,IF(M13="Discovery",21,IF(M13="Evaluation",28,IF(M13="Proposal",14,IF(M13="Commit",7,21)))))))&lt;=14,8,0)))</f>
        <v>25</v>
      </c>
      <c r="U13" s="30" t="n">
        <f aca="false">MIN(25,IF(O13="Y",10,0)+IF(P13="Y",10,0)+IF(Q13="Y",5,0))</f>
        <v>20</v>
      </c>
      <c r="V13" s="30" t="n">
        <f aca="false">R13+S13+T13+U13</f>
        <v>90</v>
      </c>
    </row>
    <row r="14" customFormat="false" ht="21.75" hidden="false" customHeight="true" outlineLevel="0" collapsed="false">
      <c r="B14" s="31" t="s">
        <v>80</v>
      </c>
      <c r="C14" s="32" t="s">
        <v>67</v>
      </c>
      <c r="D14" s="32" t="s">
        <v>81</v>
      </c>
      <c r="E14" s="33" t="n">
        <v>430</v>
      </c>
      <c r="F14" s="29" t="s">
        <v>63</v>
      </c>
      <c r="G14" s="29" t="s">
        <v>63</v>
      </c>
      <c r="H14" s="29" t="s">
        <v>63</v>
      </c>
      <c r="I14" s="29" t="s">
        <v>63</v>
      </c>
      <c r="J14" s="29" t="s">
        <v>63</v>
      </c>
      <c r="K14" s="29" t="n">
        <v>5</v>
      </c>
      <c r="L14" s="29" t="s">
        <v>63</v>
      </c>
      <c r="M14" s="29" t="s">
        <v>82</v>
      </c>
      <c r="N14" s="29" t="n">
        <v>4</v>
      </c>
      <c r="O14" s="29" t="s">
        <v>63</v>
      </c>
      <c r="P14" s="29" t="s">
        <v>63</v>
      </c>
      <c r="Q14" s="29" t="s">
        <v>63</v>
      </c>
      <c r="R14" s="34" t="n">
        <f aca="false">IF(F14="Y",5,0)+IF(G14="Y",5,0)+IF(H14="Y",5,0)+IF(I14="Y",5,0)+IF(J14="Y",5,0)</f>
        <v>25</v>
      </c>
      <c r="S14" s="34" t="n">
        <f aca="false">MIN(25,IF(K14&lt;=7,25,IF(K14&lt;=14,15,IF(K14&lt;=21,8,0)))+IF(L14="Y",5,0))</f>
        <v>25</v>
      </c>
      <c r="T14" s="34" t="n">
        <f aca="false">IF((N14-(IF(M14="SQL",14,IF(M14="Discovery",21,IF(M14="Evaluation",28,IF(M14="Proposal",14,IF(M14="Commit",7,21)))))))&lt;=0,25,IF((N14-(IF(M14="SQL",14,IF(M14="Discovery",21,IF(M14="Evaluation",28,IF(M14="Proposal",14,IF(M14="Commit",7,21)))))))&lt;=7,15,IF((N14-(IF(M14="SQL",14,IF(M14="Discovery",21,IF(M14="Evaluation",28,IF(M14="Proposal",14,IF(M14="Commit",7,21)))))))&lt;=14,8,0)))</f>
        <v>25</v>
      </c>
      <c r="U14" s="34" t="n">
        <f aca="false">MIN(25,IF(O14="Y",10,0)+IF(P14="Y",10,0)+IF(Q14="Y",5,0))</f>
        <v>25</v>
      </c>
      <c r="V14" s="34" t="n">
        <f aca="false">R14+S14+T14+U14</f>
        <v>100</v>
      </c>
    </row>
    <row r="15" customFormat="false" ht="21.75" hidden="false" customHeight="true" outlineLevel="0" collapsed="false">
      <c r="B15" s="26" t="s">
        <v>83</v>
      </c>
      <c r="C15" s="27" t="s">
        <v>71</v>
      </c>
      <c r="D15" s="27" t="s">
        <v>84</v>
      </c>
      <c r="E15" s="28" t="n">
        <v>150</v>
      </c>
      <c r="F15" s="29" t="s">
        <v>65</v>
      </c>
      <c r="G15" s="29" t="s">
        <v>63</v>
      </c>
      <c r="H15" s="29" t="s">
        <v>63</v>
      </c>
      <c r="I15" s="29" t="s">
        <v>65</v>
      </c>
      <c r="J15" s="29" t="s">
        <v>63</v>
      </c>
      <c r="K15" s="29" t="n">
        <v>26</v>
      </c>
      <c r="L15" s="29" t="s">
        <v>65</v>
      </c>
      <c r="M15" s="29" t="s">
        <v>64</v>
      </c>
      <c r="N15" s="29" t="n">
        <v>35</v>
      </c>
      <c r="O15" s="29" t="s">
        <v>65</v>
      </c>
      <c r="P15" s="29" t="s">
        <v>63</v>
      </c>
      <c r="Q15" s="29" t="s">
        <v>65</v>
      </c>
      <c r="R15" s="30" t="n">
        <f aca="false">IF(F15="Y",5,0)+IF(G15="Y",5,0)+IF(H15="Y",5,0)+IF(I15="Y",5,0)+IF(J15="Y",5,0)</f>
        <v>15</v>
      </c>
      <c r="S15" s="30" t="n">
        <f aca="false">MIN(25,IF(K15&lt;=7,25,IF(K15&lt;=14,15,IF(K15&lt;=21,8,0)))+IF(L15="Y",5,0))</f>
        <v>0</v>
      </c>
      <c r="T15" s="30" t="n">
        <f aca="false">IF((N15-(IF(M15="SQL",14,IF(M15="Discovery",21,IF(M15="Evaluation",28,IF(M15="Proposal",14,IF(M15="Commit",7,21)))))))&lt;=0,25,IF((N15-(IF(M15="SQL",14,IF(M15="Discovery",21,IF(M15="Evaluation",28,IF(M15="Proposal",14,IF(M15="Commit",7,21)))))))&lt;=7,15,IF((N15-(IF(M15="SQL",14,IF(M15="Discovery",21,IF(M15="Evaluation",28,IF(M15="Proposal",14,IF(M15="Commit",7,21)))))))&lt;=14,8,0)))</f>
        <v>15</v>
      </c>
      <c r="U15" s="30" t="n">
        <f aca="false">MIN(25,IF(O15="Y",10,0)+IF(P15="Y",10,0)+IF(Q15="Y",5,0))</f>
        <v>10</v>
      </c>
      <c r="V15" s="30" t="n">
        <f aca="false">R15+S15+T15+U15</f>
        <v>40</v>
      </c>
    </row>
    <row r="16" customFormat="false" ht="21.75" hidden="false" customHeight="true" outlineLevel="0" collapsed="false">
      <c r="B16" s="31" t="s">
        <v>85</v>
      </c>
      <c r="C16" s="32" t="s">
        <v>75</v>
      </c>
      <c r="D16" s="32" t="s">
        <v>86</v>
      </c>
      <c r="E16" s="33" t="n">
        <v>780</v>
      </c>
      <c r="F16" s="29" t="s">
        <v>63</v>
      </c>
      <c r="G16" s="29" t="s">
        <v>63</v>
      </c>
      <c r="H16" s="29" t="s">
        <v>63</v>
      </c>
      <c r="I16" s="29" t="s">
        <v>63</v>
      </c>
      <c r="J16" s="29" t="s">
        <v>63</v>
      </c>
      <c r="K16" s="29" t="n">
        <v>3</v>
      </c>
      <c r="L16" s="29" t="s">
        <v>63</v>
      </c>
      <c r="M16" s="29" t="s">
        <v>73</v>
      </c>
      <c r="N16" s="29" t="n">
        <v>11</v>
      </c>
      <c r="O16" s="29" t="s">
        <v>63</v>
      </c>
      <c r="P16" s="29" t="s">
        <v>63</v>
      </c>
      <c r="Q16" s="29" t="s">
        <v>63</v>
      </c>
      <c r="R16" s="34" t="n">
        <f aca="false">IF(F16="Y",5,0)+IF(G16="Y",5,0)+IF(H16="Y",5,0)+IF(I16="Y",5,0)+IF(J16="Y",5,0)</f>
        <v>25</v>
      </c>
      <c r="S16" s="34" t="n">
        <f aca="false">MIN(25,IF(K16&lt;=7,25,IF(K16&lt;=14,15,IF(K16&lt;=21,8,0)))+IF(L16="Y",5,0))</f>
        <v>25</v>
      </c>
      <c r="T16" s="34" t="n">
        <f aca="false">IF((N16-(IF(M16="SQL",14,IF(M16="Discovery",21,IF(M16="Evaluation",28,IF(M16="Proposal",14,IF(M16="Commit",7,21)))))))&lt;=0,25,IF((N16-(IF(M16="SQL",14,IF(M16="Discovery",21,IF(M16="Evaluation",28,IF(M16="Proposal",14,IF(M16="Commit",7,21)))))))&lt;=7,15,IF((N16-(IF(M16="SQL",14,IF(M16="Discovery",21,IF(M16="Evaluation",28,IF(M16="Proposal",14,IF(M16="Commit",7,21)))))))&lt;=14,8,0)))</f>
        <v>25</v>
      </c>
      <c r="U16" s="34" t="n">
        <f aca="false">MIN(25,IF(O16="Y",10,0)+IF(P16="Y",10,0)+IF(Q16="Y",5,0))</f>
        <v>25</v>
      </c>
      <c r="V16" s="34" t="n">
        <f aca="false">R16+S16+T16+U16</f>
        <v>100</v>
      </c>
    </row>
    <row r="17" customFormat="false" ht="21.75" hidden="false" customHeight="true" outlineLevel="0" collapsed="false">
      <c r="B17" s="26" t="s">
        <v>87</v>
      </c>
      <c r="C17" s="27" t="s">
        <v>61</v>
      </c>
      <c r="D17" s="27" t="s">
        <v>87</v>
      </c>
      <c r="E17" s="28" t="n">
        <v>120</v>
      </c>
      <c r="F17" s="29" t="s">
        <v>63</v>
      </c>
      <c r="G17" s="29" t="s">
        <v>65</v>
      </c>
      <c r="H17" s="29" t="s">
        <v>63</v>
      </c>
      <c r="I17" s="29" t="s">
        <v>63</v>
      </c>
      <c r="J17" s="29" t="s">
        <v>63</v>
      </c>
      <c r="K17" s="29" t="n">
        <v>16</v>
      </c>
      <c r="L17" s="29" t="s">
        <v>65</v>
      </c>
      <c r="M17" s="29" t="s">
        <v>69</v>
      </c>
      <c r="N17" s="29" t="n">
        <v>28</v>
      </c>
      <c r="O17" s="29" t="s">
        <v>63</v>
      </c>
      <c r="P17" s="29" t="s">
        <v>65</v>
      </c>
      <c r="Q17" s="29" t="s">
        <v>65</v>
      </c>
      <c r="R17" s="30" t="n">
        <f aca="false">IF(F17="Y",5,0)+IF(G17="Y",5,0)+IF(H17="Y",5,0)+IF(I17="Y",5,0)+IF(J17="Y",5,0)</f>
        <v>20</v>
      </c>
      <c r="S17" s="30" t="n">
        <f aca="false">MIN(25,IF(K17&lt;=7,25,IF(K17&lt;=14,15,IF(K17&lt;=21,8,0)))+IF(L17="Y",5,0))</f>
        <v>8</v>
      </c>
      <c r="T17" s="30" t="n">
        <f aca="false">IF((N17-(IF(M17="SQL",14,IF(M17="Discovery",21,IF(M17="Evaluation",28,IF(M17="Proposal",14,IF(M17="Commit",7,21)))))))&lt;=0,25,IF((N17-(IF(M17="SQL",14,IF(M17="Discovery",21,IF(M17="Evaluation",28,IF(M17="Proposal",14,IF(M17="Commit",7,21)))))))&lt;=7,15,IF((N17-(IF(M17="SQL",14,IF(M17="Discovery",21,IF(M17="Evaluation",28,IF(M17="Proposal",14,IF(M17="Commit",7,21)))))))&lt;=14,8,0)))</f>
        <v>15</v>
      </c>
      <c r="U17" s="30" t="n">
        <f aca="false">MIN(25,IF(O17="Y",10,0)+IF(P17="Y",10,0)+IF(Q17="Y",5,0))</f>
        <v>10</v>
      </c>
      <c r="V17" s="30" t="n">
        <f aca="false">R17+S17+T17+U17</f>
        <v>53</v>
      </c>
    </row>
    <row r="18" customFormat="false" ht="21.75" hidden="false" customHeight="true" outlineLevel="0" collapsed="false">
      <c r="B18" s="31" t="s">
        <v>88</v>
      </c>
      <c r="C18" s="32" t="s">
        <v>67</v>
      </c>
      <c r="D18" s="32" t="s">
        <v>89</v>
      </c>
      <c r="E18" s="33" t="n">
        <v>290</v>
      </c>
      <c r="F18" s="29" t="s">
        <v>63</v>
      </c>
      <c r="G18" s="29" t="s">
        <v>63</v>
      </c>
      <c r="H18" s="29" t="s">
        <v>63</v>
      </c>
      <c r="I18" s="29" t="s">
        <v>63</v>
      </c>
      <c r="J18" s="29" t="s">
        <v>63</v>
      </c>
      <c r="K18" s="29" t="n">
        <v>9</v>
      </c>
      <c r="L18" s="29" t="s">
        <v>63</v>
      </c>
      <c r="M18" s="29" t="s">
        <v>64</v>
      </c>
      <c r="N18" s="29" t="n">
        <v>20</v>
      </c>
      <c r="O18" s="29" t="s">
        <v>63</v>
      </c>
      <c r="P18" s="29" t="s">
        <v>63</v>
      </c>
      <c r="Q18" s="29" t="s">
        <v>65</v>
      </c>
      <c r="R18" s="34" t="n">
        <f aca="false">IF(F18="Y",5,0)+IF(G18="Y",5,0)+IF(H18="Y",5,0)+IF(I18="Y",5,0)+IF(J18="Y",5,0)</f>
        <v>25</v>
      </c>
      <c r="S18" s="34" t="n">
        <f aca="false">MIN(25,IF(K18&lt;=7,25,IF(K18&lt;=14,15,IF(K18&lt;=21,8,0)))+IF(L18="Y",5,0))</f>
        <v>20</v>
      </c>
      <c r="T18" s="34" t="n">
        <f aca="false">IF((N18-(IF(M18="SQL",14,IF(M18="Discovery",21,IF(M18="Evaluation",28,IF(M18="Proposal",14,IF(M18="Commit",7,21)))))))&lt;=0,25,IF((N18-(IF(M18="SQL",14,IF(M18="Discovery",21,IF(M18="Evaluation",28,IF(M18="Proposal",14,IF(M18="Commit",7,21)))))))&lt;=7,15,IF((N18-(IF(M18="SQL",14,IF(M18="Discovery",21,IF(M18="Evaluation",28,IF(M18="Proposal",14,IF(M18="Commit",7,21)))))))&lt;=14,8,0)))</f>
        <v>25</v>
      </c>
      <c r="U18" s="34" t="n">
        <f aca="false">MIN(25,IF(O18="Y",10,0)+IF(P18="Y",10,0)+IF(Q18="Y",5,0))</f>
        <v>20</v>
      </c>
      <c r="V18" s="34" t="n">
        <f aca="false">R18+S18+T18+U18</f>
        <v>90</v>
      </c>
    </row>
  </sheetData>
  <mergeCells count="6">
    <mergeCell ref="B3:V3"/>
    <mergeCell ref="B4:V4"/>
    <mergeCell ref="F6:J6"/>
    <mergeCell ref="K6:L6"/>
    <mergeCell ref="M6:N6"/>
    <mergeCell ref="O6:Q6"/>
  </mergeCells>
  <conditionalFormatting sqref="V9:V18">
    <cfRule type="cellIs" priority="2" operator="greaterThanOrEqual" aboveAverage="0" equalAverage="0" bottom="0" percent="0" rank="0" text="" dxfId="0">
      <formula>75</formula>
    </cfRule>
    <cfRule type="cellIs" priority="3" operator="between" aboveAverage="0" equalAverage="0" bottom="0" percent="0" rank="0" text="" dxfId="1">
      <formula>50</formula>
      <formula>74</formula>
    </cfRule>
    <cfRule type="cellIs" priority="4" operator="lessThan" aboveAverage="0" equalAverage="0" bottom="0" percent="0" rank="0" text="" dxfId="2">
      <formula>50</formula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28E85"/>
    <pageSetUpPr fitToPage="false"/>
  </sheetPr>
  <dimension ref="B2:F18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22"/>
    <col collapsed="false" customWidth="true" hidden="false" outlineLevel="0" max="3" min="3" style="0" width="14"/>
    <col collapsed="false" customWidth="true" hidden="false" outlineLevel="0" max="4" min="4" style="0" width="3"/>
    <col collapsed="false" customWidth="true" hidden="false" outlineLevel="0" max="5" min="5" style="0" width="22"/>
    <col collapsed="false" customWidth="true" hidden="false" outlineLevel="0" max="6" min="6" style="0" width="14"/>
    <col collapsed="false" customWidth="true" hidden="false" outlineLevel="0" max="7" min="7" style="0" width="3"/>
  </cols>
  <sheetData>
    <row r="2" customFormat="false" ht="24" hidden="false" customHeight="true" outlineLevel="0" collapsed="false">
      <c r="B2" s="35" t="s">
        <v>90</v>
      </c>
      <c r="C2" s="35"/>
      <c r="D2" s="35"/>
      <c r="E2" s="35"/>
      <c r="F2" s="35"/>
    </row>
    <row r="4" customFormat="false" ht="19.5" hidden="false" customHeight="true" outlineLevel="0" collapsed="false">
      <c r="B4" s="36" t="s">
        <v>91</v>
      </c>
      <c r="C4" s="36"/>
      <c r="E4" s="37" t="s">
        <v>92</v>
      </c>
      <c r="F4" s="37"/>
    </row>
    <row r="5" customFormat="false" ht="18" hidden="false" customHeight="true" outlineLevel="0" collapsed="false">
      <c r="B5" s="38" t="s">
        <v>43</v>
      </c>
      <c r="C5" s="39" t="s">
        <v>93</v>
      </c>
      <c r="E5" s="38" t="s">
        <v>94</v>
      </c>
      <c r="F5" s="39" t="s">
        <v>95</v>
      </c>
    </row>
    <row r="6" customFormat="false" ht="18" hidden="false" customHeight="true" outlineLevel="0" collapsed="false">
      <c r="B6" s="40" t="s">
        <v>96</v>
      </c>
      <c r="C6" s="41" t="s">
        <v>97</v>
      </c>
      <c r="E6" s="40" t="s">
        <v>77</v>
      </c>
      <c r="F6" s="41" t="s">
        <v>98</v>
      </c>
    </row>
    <row r="7" customFormat="false" ht="18" hidden="false" customHeight="true" outlineLevel="0" collapsed="false">
      <c r="B7" s="42" t="s">
        <v>99</v>
      </c>
      <c r="C7" s="43" t="s">
        <v>100</v>
      </c>
      <c r="E7" s="42" t="s">
        <v>69</v>
      </c>
      <c r="F7" s="43" t="s">
        <v>101</v>
      </c>
    </row>
    <row r="8" customFormat="false" ht="18" hidden="false" customHeight="true" outlineLevel="0" collapsed="false">
      <c r="B8" s="40" t="s">
        <v>102</v>
      </c>
      <c r="C8" s="41" t="s">
        <v>103</v>
      </c>
      <c r="E8" s="40" t="s">
        <v>64</v>
      </c>
      <c r="F8" s="41" t="s">
        <v>104</v>
      </c>
    </row>
    <row r="9" customFormat="false" ht="18" hidden="false" customHeight="true" outlineLevel="0" collapsed="false">
      <c r="B9" s="42" t="s">
        <v>105</v>
      </c>
      <c r="C9" s="43" t="s">
        <v>106</v>
      </c>
      <c r="E9" s="42" t="s">
        <v>73</v>
      </c>
      <c r="F9" s="43" t="s">
        <v>98</v>
      </c>
    </row>
    <row r="10" customFormat="false" ht="18" hidden="false" customHeight="true" outlineLevel="0" collapsed="false">
      <c r="B10" s="40" t="s">
        <v>107</v>
      </c>
      <c r="C10" s="41" t="s">
        <v>108</v>
      </c>
      <c r="E10" s="40" t="s">
        <v>82</v>
      </c>
      <c r="F10" s="41" t="s">
        <v>109</v>
      </c>
    </row>
    <row r="13" customFormat="false" ht="19.5" hidden="false" customHeight="true" outlineLevel="0" collapsed="false">
      <c r="B13" s="44" t="s">
        <v>110</v>
      </c>
      <c r="C13" s="44"/>
      <c r="E13" s="45" t="s">
        <v>111</v>
      </c>
      <c r="F13" s="45"/>
    </row>
    <row r="14" customFormat="false" ht="18" hidden="false" customHeight="true" outlineLevel="0" collapsed="false">
      <c r="B14" s="38" t="s">
        <v>112</v>
      </c>
      <c r="C14" s="39" t="s">
        <v>113</v>
      </c>
      <c r="E14" s="38" t="s">
        <v>114</v>
      </c>
      <c r="F14" s="39" t="s">
        <v>115</v>
      </c>
    </row>
    <row r="15" customFormat="false" ht="18" hidden="false" customHeight="true" outlineLevel="0" collapsed="false">
      <c r="B15" s="40" t="s">
        <v>116</v>
      </c>
      <c r="C15" s="41" t="s">
        <v>117</v>
      </c>
      <c r="E15" s="40" t="s">
        <v>118</v>
      </c>
      <c r="F15" s="41" t="s">
        <v>119</v>
      </c>
    </row>
    <row r="16" customFormat="false" ht="18" hidden="false" customHeight="true" outlineLevel="0" collapsed="false">
      <c r="B16" s="42" t="s">
        <v>120</v>
      </c>
      <c r="C16" s="43" t="s">
        <v>117</v>
      </c>
      <c r="E16" s="42" t="s">
        <v>121</v>
      </c>
      <c r="F16" s="43" t="s">
        <v>122</v>
      </c>
    </row>
    <row r="17" customFormat="false" ht="18" hidden="false" customHeight="true" outlineLevel="0" collapsed="false">
      <c r="B17" s="40" t="s">
        <v>123</v>
      </c>
      <c r="C17" s="41" t="s">
        <v>124</v>
      </c>
      <c r="E17" s="40" t="s">
        <v>125</v>
      </c>
      <c r="F17" s="41" t="s">
        <v>126</v>
      </c>
    </row>
    <row r="18" customFormat="false" ht="18" hidden="false" customHeight="true" outlineLevel="0" collapsed="false">
      <c r="B18" s="42" t="s">
        <v>127</v>
      </c>
      <c r="C18" s="43" t="s">
        <v>97</v>
      </c>
    </row>
  </sheetData>
  <mergeCells count="5">
    <mergeCell ref="B2:F2"/>
    <mergeCell ref="B4:C4"/>
    <mergeCell ref="E4:F4"/>
    <mergeCell ref="B13:C13"/>
    <mergeCell ref="E13:F1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2026-02-26T07:31:00Z</dcterms:created>
  <dc:creator>openpyxl</dc:creator>
  <dc:description/>
  <dc:language>en-US</dc:language>
  <cp:lastModifiedBy/>
  <dcterms:modified xsi:type="dcterms:W3CDTF">2026-02-26T07:31:00Z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